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Documents\03 Aufnahmeprüfungen\Website\"/>
    </mc:Choice>
  </mc:AlternateContent>
  <bookViews>
    <workbookView xWindow="0" yWindow="0" windowWidth="21330" windowHeight="8055"/>
  </bookViews>
  <sheets>
    <sheet name="EP" sheetId="1" r:id="rId1"/>
  </sheets>
  <definedNames>
    <definedName name="_xlnm.Print_Area" localSheetId="0">EP!$A$1:$J$28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12" i="1" s="1"/>
  <c r="K14" i="1" s="1"/>
  <c r="L14" i="1" l="1"/>
  <c r="L15" i="1" s="1"/>
  <c r="I13" i="1"/>
  <c r="G13" i="1"/>
  <c r="E13" i="1"/>
  <c r="I14" i="1"/>
  <c r="J14" i="1" s="1"/>
  <c r="J15" i="1" s="1"/>
  <c r="G14" i="1"/>
  <c r="H14" i="1" s="1"/>
  <c r="H15" i="1" s="1"/>
  <c r="E14" i="1"/>
  <c r="F14" i="1" s="1"/>
  <c r="F15" i="1" s="1"/>
  <c r="C7" i="1" l="1"/>
  <c r="D7" i="1" l="1"/>
  <c r="E7" i="1"/>
  <c r="F7" i="1"/>
  <c r="G7" i="1"/>
  <c r="H7" i="1"/>
  <c r="C13" i="1"/>
  <c r="C14" i="1" l="1"/>
  <c r="D14" i="1" s="1"/>
  <c r="D15" i="1" s="1"/>
  <c r="E19" i="1" s="1"/>
  <c r="C18" i="1"/>
  <c r="E18" i="1" l="1"/>
  <c r="D21" i="1" s="1"/>
</calcChain>
</file>

<file path=xl/sharedStrings.xml><?xml version="1.0" encoding="utf-8"?>
<sst xmlns="http://schemas.openxmlformats.org/spreadsheetml/2006/main" count="26" uniqueCount="22">
  <si>
    <t>Note</t>
  </si>
  <si>
    <t>Bezeichnete Erstsprache [S1]</t>
  </si>
  <si>
    <t>Rundung</t>
  </si>
  <si>
    <t>Endnote</t>
  </si>
  <si>
    <t>Minuspunkte</t>
  </si>
  <si>
    <t>Prüfungsentscheid:</t>
  </si>
  <si>
    <t>Englisch [E]</t>
  </si>
  <si>
    <t>Geometrie [G]</t>
  </si>
  <si>
    <t>Geografie</t>
  </si>
  <si>
    <t>Geschichte</t>
  </si>
  <si>
    <t>Bild-nerisches Gestalten</t>
  </si>
  <si>
    <t>Musik</t>
  </si>
  <si>
    <t>Bewegung und Sport</t>
  </si>
  <si>
    <t>Natur und Technik</t>
  </si>
  <si>
    <t>Übetritts-note</t>
  </si>
  <si>
    <r>
      <t xml:space="preserve">Prüfungsfachnoten </t>
    </r>
    <r>
      <rPr>
        <sz val="10"/>
        <color theme="1"/>
        <rFont val="Arial"/>
        <family val="2"/>
      </rPr>
      <t>(Noten der Aufnahmeprüfung)</t>
    </r>
  </si>
  <si>
    <t>Übetrittsnote</t>
  </si>
  <si>
    <r>
      <t xml:space="preserve">Übertrittsnote </t>
    </r>
    <r>
      <rPr>
        <sz val="10"/>
        <color theme="1"/>
        <rFont val="Arial"/>
        <family val="2"/>
      </rPr>
      <t>(Zeugnisnoten des 1. Semesters der 2. Sekundarklasse)*</t>
    </r>
  </si>
  <si>
    <t>*Kandidatinnen und Kandidaten, die die Aufnahmeprüfung unmittelbar aus der 2. Klasse der Sekundarschule absolvieren, haben Anspruch auf Anrechnung einer Übertrittsnote. 
Alle anderen Kandidatinnen und Kandidaten haben keinen Anspruch darauf.</t>
  </si>
  <si>
    <t xml:space="preserve">Notenrechner 
Aufnahmeprüfung 3. Gymnasialklasse und 1. Klasse der HMS/FMS </t>
  </si>
  <si>
    <r>
      <t xml:space="preserve">Der folgende Notenrechner dient als Berechnungshilfe für die Berechnung der Noten der Aufnahmeprüfung in die 
3. Gymnasialklasse und 1. Klasse der HMS/FMS (sog. Einheitsprüfung). Der Notenrechner gilt </t>
    </r>
    <r>
      <rPr>
        <i/>
        <u/>
        <sz val="8"/>
        <color theme="1"/>
        <rFont val="Arial"/>
        <family val="2"/>
      </rPr>
      <t>ausschliesslich</t>
    </r>
    <r>
      <rPr>
        <i/>
        <sz val="8"/>
        <color theme="1"/>
        <rFont val="Arial"/>
        <family val="2"/>
      </rPr>
      <t xml:space="preserve"> für Kandidatinnen und Kandidaten, die die Aufnahmeprüfung unmittelbar </t>
    </r>
    <r>
      <rPr>
        <i/>
        <u/>
        <sz val="8"/>
        <color theme="1"/>
        <rFont val="Arial"/>
        <family val="2"/>
      </rPr>
      <t>aus der 2. Klasse der Sekundarschule</t>
    </r>
    <r>
      <rPr>
        <i/>
        <sz val="8"/>
        <color theme="1"/>
        <rFont val="Arial"/>
        <family val="2"/>
      </rPr>
      <t xml:space="preserve"> absolvieren. 
Bei Widersprüchen zwischen den Resultaten des Notenrechners und dem offiziellen Prüfungsentscheid gilt ausschliesslich der offizielle Prüfungsentscheid.</t>
    </r>
  </si>
  <si>
    <t>Arithmetik und 
Algebra [A&amp;A]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</si>
</sst>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9.5"/>
      <color theme="1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4" fillId="2" borderId="2" xfId="0" applyFont="1" applyFill="1" applyBorder="1" applyProtection="1"/>
    <xf numFmtId="0" fontId="6" fillId="2" borderId="2" xfId="0" applyFont="1" applyFill="1" applyBorder="1" applyProtection="1"/>
    <xf numFmtId="0" fontId="7" fillId="2" borderId="0" xfId="0" applyFont="1" applyFill="1" applyProtection="1"/>
    <xf numFmtId="0" fontId="10" fillId="2" borderId="0" xfId="0" applyFont="1" applyFill="1" applyBorder="1" applyProtection="1"/>
    <xf numFmtId="0" fontId="10" fillId="2" borderId="0" xfId="0" applyFont="1" applyFill="1" applyProtection="1"/>
    <xf numFmtId="0" fontId="9" fillId="2" borderId="1" xfId="0" applyFont="1" applyFill="1" applyBorder="1" applyProtection="1"/>
    <xf numFmtId="0" fontId="1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top" wrapText="1"/>
    </xf>
    <xf numFmtId="0" fontId="5" fillId="2" borderId="0" xfId="0" applyFont="1" applyFill="1" applyBorder="1" applyProtection="1"/>
    <xf numFmtId="0" fontId="11" fillId="2" borderId="5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13" fillId="2" borderId="0" xfId="0" applyFont="1" applyFill="1" applyBorder="1" applyProtection="1"/>
    <xf numFmtId="0" fontId="8" fillId="2" borderId="0" xfId="0" applyFont="1" applyFill="1" applyAlignment="1" applyProtection="1">
      <alignment vertical="center" wrapText="1"/>
    </xf>
    <xf numFmtId="0" fontId="12" fillId="3" borderId="10" xfId="0" applyFont="1" applyFill="1" applyBorder="1" applyAlignment="1" applyProtection="1">
      <alignment vertical="top" wrapText="1"/>
    </xf>
    <xf numFmtId="0" fontId="15" fillId="2" borderId="0" xfId="0" applyFont="1" applyFill="1" applyAlignment="1" applyProtection="1">
      <alignment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2" fontId="1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right"/>
    </xf>
    <xf numFmtId="0" fontId="7" fillId="2" borderId="1" xfId="0" applyFont="1" applyFill="1" applyBorder="1" applyProtection="1"/>
    <xf numFmtId="0" fontId="7" fillId="2" borderId="0" xfId="0" applyFont="1" applyFill="1" applyBorder="1" applyProtection="1"/>
    <xf numFmtId="0" fontId="3" fillId="2" borderId="1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2" fontId="9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2" fontId="10" fillId="2" borderId="5" xfId="0" applyNumberFormat="1" applyFont="1" applyFill="1" applyBorder="1" applyAlignment="1" applyProtection="1">
      <alignment horizontal="center"/>
    </xf>
    <xf numFmtId="2" fontId="10" fillId="2" borderId="0" xfId="0" applyNumberFormat="1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vertical="top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2" fontId="10" fillId="2" borderId="3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2" fontId="10" fillId="2" borderId="2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 vertical="center" wrapText="1"/>
    </xf>
    <xf numFmtId="2" fontId="4" fillId="2" borderId="0" xfId="0" applyNumberFormat="1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left" vertical="top" wrapText="1"/>
    </xf>
    <xf numFmtId="0" fontId="9" fillId="3" borderId="4" xfId="0" applyFont="1" applyFill="1" applyBorder="1" applyAlignment="1" applyProtection="1">
      <alignment horizontal="left" vertical="top" wrapText="1"/>
    </xf>
    <xf numFmtId="0" fontId="9" fillId="3" borderId="2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/>
    </xf>
    <xf numFmtId="2" fontId="4" fillId="2" borderId="10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2" fontId="9" fillId="2" borderId="12" xfId="0" applyNumberFormat="1" applyFont="1" applyFill="1" applyBorder="1" applyAlignment="1" applyProtection="1">
      <alignment horizontal="center" vertical="center"/>
    </xf>
    <xf numFmtId="2" fontId="9" fillId="2" borderId="13" xfId="0" applyNumberFormat="1" applyFont="1" applyFill="1" applyBorder="1" applyAlignment="1" applyProtection="1">
      <alignment horizontal="center" vertical="center"/>
    </xf>
    <xf numFmtId="2" fontId="9" fillId="2" borderId="14" xfId="0" applyNumberFormat="1" applyFont="1" applyFill="1" applyBorder="1" applyAlignment="1" applyProtection="1">
      <alignment horizontal="center" vertical="center"/>
    </xf>
    <xf numFmtId="2" fontId="9" fillId="2" borderId="15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wrapText="1"/>
    </xf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549519</xdr:colOff>
      <xdr:row>0</xdr:row>
      <xdr:rowOff>1040040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59364" cy="104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145" zoomScaleNormal="145" workbookViewId="0">
      <selection activeCell="G26" sqref="G26"/>
    </sheetView>
  </sheetViews>
  <sheetFormatPr baseColWidth="10" defaultColWidth="11.42578125" defaultRowHeight="12.75" x14ac:dyDescent="0.2"/>
  <cols>
    <col min="1" max="1" width="5.7109375" style="1" customWidth="1"/>
    <col min="2" max="2" width="12.28515625" style="1" customWidth="1"/>
    <col min="3" max="14" width="10.7109375" style="1" customWidth="1"/>
    <col min="15" max="16384" width="11.42578125" style="1"/>
  </cols>
  <sheetData>
    <row r="1" spans="1:14" ht="86.25" customHeight="1" x14ac:dyDescent="0.2"/>
    <row r="2" spans="1:14" ht="53.45" customHeight="1" x14ac:dyDescent="0.2">
      <c r="B2" s="61" t="s">
        <v>19</v>
      </c>
      <c r="C2" s="61"/>
      <c r="D2" s="61"/>
      <c r="E2" s="61"/>
      <c r="F2" s="61"/>
      <c r="G2" s="61"/>
      <c r="H2" s="61"/>
      <c r="I2" s="61"/>
      <c r="J2" s="61"/>
      <c r="K2" s="15"/>
      <c r="L2" s="2"/>
    </row>
    <row r="3" spans="1:14" ht="84.75" customHeight="1" x14ac:dyDescent="0.2">
      <c r="A3" s="3"/>
      <c r="B3" s="75" t="s">
        <v>20</v>
      </c>
      <c r="C3" s="75"/>
      <c r="D3" s="75"/>
      <c r="E3" s="75"/>
      <c r="F3" s="75"/>
      <c r="G3" s="75"/>
      <c r="H3" s="75"/>
      <c r="I3" s="75"/>
      <c r="J3" s="26"/>
      <c r="K3" s="24"/>
      <c r="L3" s="24"/>
    </row>
    <row r="4" spans="1:14" ht="39" customHeight="1" x14ac:dyDescent="0.25">
      <c r="B4" s="37" t="s">
        <v>17</v>
      </c>
      <c r="C4" s="14"/>
      <c r="D4" s="14"/>
      <c r="E4" s="14"/>
      <c r="F4" s="14"/>
      <c r="G4" s="14"/>
      <c r="H4" s="14"/>
      <c r="I4" s="14"/>
      <c r="J4" s="12"/>
      <c r="K4" s="19"/>
      <c r="L4" s="19"/>
      <c r="M4" s="19"/>
    </row>
    <row r="5" spans="1:14" ht="38.25" x14ac:dyDescent="0.2">
      <c r="B5" s="8"/>
      <c r="C5" s="18" t="s">
        <v>8</v>
      </c>
      <c r="D5" s="18" t="s">
        <v>9</v>
      </c>
      <c r="E5" s="18" t="s">
        <v>13</v>
      </c>
      <c r="F5" s="18" t="s">
        <v>10</v>
      </c>
      <c r="G5" s="18" t="s">
        <v>11</v>
      </c>
      <c r="H5" s="18" t="s">
        <v>12</v>
      </c>
      <c r="I5" s="25" t="s">
        <v>14</v>
      </c>
      <c r="J5" s="20"/>
      <c r="K5" s="21"/>
      <c r="L5" s="19"/>
      <c r="M5" s="22"/>
    </row>
    <row r="6" spans="1:14" x14ac:dyDescent="0.2">
      <c r="B6" s="9" t="s">
        <v>0</v>
      </c>
      <c r="C6" s="29"/>
      <c r="D6" s="29"/>
      <c r="E6" s="29"/>
      <c r="F6" s="29"/>
      <c r="G6" s="29"/>
      <c r="H6" s="30"/>
      <c r="I6" s="69">
        <f>SUM(C6:H6)/6</f>
        <v>0</v>
      </c>
      <c r="J6" s="16"/>
      <c r="K6" s="17"/>
      <c r="L6" s="19"/>
      <c r="M6" s="19"/>
    </row>
    <row r="7" spans="1:14" x14ac:dyDescent="0.2">
      <c r="B7" s="10" t="s">
        <v>2</v>
      </c>
      <c r="C7" s="27">
        <f t="shared" ref="C7:H7" si="0">ROUND(C6/0.5,0)*0.5</f>
        <v>0</v>
      </c>
      <c r="D7" s="27">
        <f t="shared" si="0"/>
        <v>0</v>
      </c>
      <c r="E7" s="27">
        <f t="shared" si="0"/>
        <v>0</v>
      </c>
      <c r="F7" s="27">
        <f t="shared" si="0"/>
        <v>0</v>
      </c>
      <c r="G7" s="27">
        <f t="shared" si="0"/>
        <v>0</v>
      </c>
      <c r="H7" s="28">
        <f t="shared" si="0"/>
        <v>0</v>
      </c>
      <c r="I7" s="70"/>
      <c r="J7" s="16"/>
      <c r="K7" s="17"/>
      <c r="L7" s="19"/>
      <c r="M7" s="19"/>
    </row>
    <row r="8" spans="1:14" ht="45.75" customHeight="1" x14ac:dyDescent="0.2">
      <c r="B8" s="38" t="s">
        <v>18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4" ht="9.9499999999999993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s="5" customFormat="1" ht="21.75" customHeight="1" x14ac:dyDescent="0.25">
      <c r="B10" s="37" t="s">
        <v>15</v>
      </c>
      <c r="C10" s="6"/>
      <c r="D10" s="6"/>
      <c r="E10" s="6"/>
      <c r="F10" s="6"/>
      <c r="G10" s="6"/>
      <c r="H10" s="6"/>
      <c r="I10" s="7"/>
    </row>
    <row r="11" spans="1:14" ht="39" customHeight="1" x14ac:dyDescent="0.2">
      <c r="B11" s="8"/>
      <c r="C11" s="54" t="s">
        <v>1</v>
      </c>
      <c r="D11" s="54"/>
      <c r="E11" s="54" t="s">
        <v>6</v>
      </c>
      <c r="F11" s="54"/>
      <c r="G11" s="54" t="s">
        <v>21</v>
      </c>
      <c r="H11" s="54"/>
      <c r="I11" s="54" t="s">
        <v>7</v>
      </c>
      <c r="J11" s="54"/>
      <c r="K11" s="54" t="s">
        <v>16</v>
      </c>
      <c r="L11" s="54"/>
    </row>
    <row r="12" spans="1:14" ht="15" customHeight="1" x14ac:dyDescent="0.2">
      <c r="B12" s="9" t="s">
        <v>0</v>
      </c>
      <c r="C12" s="55"/>
      <c r="D12" s="55"/>
      <c r="E12" s="55"/>
      <c r="F12" s="56"/>
      <c r="G12" s="55"/>
      <c r="H12" s="56"/>
      <c r="I12" s="55"/>
      <c r="J12" s="55"/>
      <c r="K12" s="71">
        <f>I6</f>
        <v>0</v>
      </c>
      <c r="L12" s="72"/>
    </row>
    <row r="13" spans="1:14" ht="15" customHeight="1" x14ac:dyDescent="0.2">
      <c r="B13" s="10" t="s">
        <v>2</v>
      </c>
      <c r="C13" s="42">
        <f>ROUND(C12/0.25,0)*0.25</f>
        <v>0</v>
      </c>
      <c r="D13" s="42"/>
      <c r="E13" s="42">
        <f>ROUND(E12/0.25,0)*0.25</f>
        <v>0</v>
      </c>
      <c r="F13" s="43"/>
      <c r="G13" s="42">
        <f>ROUND(G12/0.25,0)*0.25</f>
        <v>0</v>
      </c>
      <c r="H13" s="43"/>
      <c r="I13" s="42">
        <f>ROUND(I12/0.25,0)*0.25</f>
        <v>0</v>
      </c>
      <c r="J13" s="42"/>
      <c r="K13" s="73"/>
      <c r="L13" s="74"/>
    </row>
    <row r="14" spans="1:14" ht="9.9499999999999993" customHeight="1" x14ac:dyDescent="0.2">
      <c r="B14" s="23"/>
      <c r="C14" s="31">
        <f>SUMIF(C13,"&lt;4")</f>
        <v>0</v>
      </c>
      <c r="D14" s="31">
        <f>IF(C12&lt;4,SUM(4-C14),0)</f>
        <v>4</v>
      </c>
      <c r="E14" s="31">
        <f>SUMIF(E12,"&lt;4")</f>
        <v>0</v>
      </c>
      <c r="F14" s="31">
        <f>IF(E12&lt;4,SUM(4-E14),0)</f>
        <v>4</v>
      </c>
      <c r="G14" s="31">
        <f>SUMIF(G12,"&lt;4")</f>
        <v>0</v>
      </c>
      <c r="H14" s="31">
        <f>IF(G12&lt;4,SUM(4-G14),0)</f>
        <v>4</v>
      </c>
      <c r="I14" s="31">
        <f>SUMIF(I12,"&lt;4")</f>
        <v>0</v>
      </c>
      <c r="J14" s="31">
        <f>IF(I12&lt;4,SUM(4-I14),0)</f>
        <v>4</v>
      </c>
      <c r="K14" s="32">
        <f>SUMIF(K12,"&lt;4")</f>
        <v>0</v>
      </c>
      <c r="L14" s="32">
        <f>IF(K12&lt;4,SUM(4-K14),0)</f>
        <v>4</v>
      </c>
      <c r="M14" s="11"/>
      <c r="N14" s="11"/>
    </row>
    <row r="15" spans="1:14" ht="9.9499999999999993" customHeight="1" x14ac:dyDescent="0.2">
      <c r="B15" s="11"/>
      <c r="C15" s="33"/>
      <c r="D15" s="34">
        <f>IF(D14=4,0,D14)</f>
        <v>0</v>
      </c>
      <c r="E15" s="33"/>
      <c r="F15" s="11">
        <f>IF(F14=4,0,F14)</f>
        <v>0</v>
      </c>
      <c r="G15" s="11"/>
      <c r="H15" s="11">
        <f>IF(H14=4,0,H14)</f>
        <v>0</v>
      </c>
      <c r="I15" s="11"/>
      <c r="J15" s="11">
        <f>IF(J14=4,0,J14)</f>
        <v>0</v>
      </c>
      <c r="K15" s="11"/>
      <c r="L15" s="11">
        <f>IF(L14=4,0,L14)</f>
        <v>0</v>
      </c>
      <c r="M15" s="11"/>
      <c r="N15" s="11"/>
    </row>
    <row r="16" spans="1:14" ht="21.75" customHeight="1" x14ac:dyDescent="0.25">
      <c r="B16" s="37" t="s">
        <v>3</v>
      </c>
      <c r="C16" s="35"/>
      <c r="D16" s="35"/>
      <c r="E16" s="35"/>
      <c r="F16" s="35"/>
      <c r="G16" s="36"/>
      <c r="H16" s="36"/>
      <c r="I16" s="36"/>
      <c r="J16" s="11"/>
      <c r="K16" s="11"/>
      <c r="L16" s="11"/>
      <c r="M16" s="11"/>
      <c r="N16" s="11"/>
    </row>
    <row r="17" spans="2:14" ht="39" customHeight="1" x14ac:dyDescent="0.2">
      <c r="C17" s="63" t="s">
        <v>3</v>
      </c>
      <c r="D17" s="63"/>
      <c r="E17" s="64" t="s">
        <v>4</v>
      </c>
      <c r="F17" s="65"/>
      <c r="G17" s="66"/>
      <c r="H17" s="67"/>
      <c r="I17" s="67"/>
      <c r="J17" s="67"/>
      <c r="K17" s="68"/>
      <c r="L17" s="68"/>
    </row>
    <row r="18" spans="2:14" x14ac:dyDescent="0.2">
      <c r="B18" s="9" t="s">
        <v>0</v>
      </c>
      <c r="C18" s="57">
        <f>SUM(C13+E13+G13+I13+I6)/5</f>
        <v>0</v>
      </c>
      <c r="D18" s="58"/>
      <c r="E18" s="59">
        <f>IF(D15+F15+H15+J15+L15&gt;0,E19,0)</f>
        <v>0</v>
      </c>
      <c r="F18" s="60"/>
      <c r="G18" s="44"/>
      <c r="H18" s="45"/>
      <c r="I18" s="40"/>
      <c r="J18" s="41"/>
      <c r="K18" s="62"/>
      <c r="L18" s="62"/>
    </row>
    <row r="19" spans="2:14" x14ac:dyDescent="0.2">
      <c r="C19" s="13"/>
      <c r="D19" s="13"/>
      <c r="E19" s="11">
        <f>SUM(D15+F15+H15+J15+L15)</f>
        <v>0</v>
      </c>
      <c r="F19" s="13"/>
      <c r="G19" s="13"/>
      <c r="H19" s="13"/>
      <c r="I19" s="13"/>
      <c r="J19" s="13"/>
    </row>
    <row r="20" spans="2:14" ht="21.75" customHeight="1" thickBo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ht="30" customHeight="1" x14ac:dyDescent="0.2">
      <c r="B21" s="50" t="s">
        <v>5</v>
      </c>
      <c r="C21" s="51"/>
      <c r="D21" s="46" t="str">
        <f>IF(AND(E18&lt;=1.5,C18&gt;=4.5),"Aufnahme in Gymnasium bestanden",IF(AND(E18&lt;=1.5,C18&gt;=4),"Aufnahme in HMS/FMS bestanden","Aufnahme in Gymnasium und HMS/FMS nicht bestanden"))</f>
        <v>Aufnahme in Gymnasium und HMS/FMS nicht bestanden</v>
      </c>
      <c r="E21" s="47"/>
      <c r="F21" s="13"/>
      <c r="G21" s="13"/>
      <c r="H21" s="13"/>
      <c r="I21" s="13"/>
      <c r="J21" s="13"/>
      <c r="K21" s="13"/>
      <c r="L21" s="13"/>
      <c r="M21" s="13"/>
      <c r="N21" s="13"/>
    </row>
    <row r="22" spans="2:14" ht="13.5" thickBot="1" x14ac:dyDescent="0.25">
      <c r="B22" s="52"/>
      <c r="C22" s="53"/>
      <c r="D22" s="48"/>
      <c r="E22" s="49"/>
      <c r="F22" s="13"/>
      <c r="G22" s="13"/>
      <c r="H22" s="13"/>
      <c r="I22" s="13"/>
      <c r="J22" s="13"/>
      <c r="K22" s="13"/>
      <c r="L22" s="13"/>
      <c r="M22" s="13"/>
      <c r="N22" s="13"/>
    </row>
    <row r="23" spans="2:14" ht="15.75" customHeight="1" x14ac:dyDescent="0.2"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</sheetData>
  <sheetProtection algorithmName="SHA-512" hashValue="+dYH1fzWr2jFBHukcH3Swhemm44frLt9F6zgYeu4ZCKAULLqiEoxGeXj+FSLc/eNUo5HSCTf9Q59iEbZdQb4fA==" saltValue="0CTmPE1vU0wWOlLcUcQM1g==" spinCount="100000" sheet="1" objects="1" scenarios="1"/>
  <mergeCells count="30">
    <mergeCell ref="B2:J2"/>
    <mergeCell ref="K18:L18"/>
    <mergeCell ref="C17:D17"/>
    <mergeCell ref="E17:F17"/>
    <mergeCell ref="G17:H17"/>
    <mergeCell ref="I17:J17"/>
    <mergeCell ref="K17:L17"/>
    <mergeCell ref="K11:L11"/>
    <mergeCell ref="I11:J11"/>
    <mergeCell ref="I12:J12"/>
    <mergeCell ref="I13:J13"/>
    <mergeCell ref="I6:I7"/>
    <mergeCell ref="G11:H11"/>
    <mergeCell ref="G12:H12"/>
    <mergeCell ref="K12:L13"/>
    <mergeCell ref="B3:I3"/>
    <mergeCell ref="B8:L8"/>
    <mergeCell ref="I18:J18"/>
    <mergeCell ref="G13:H13"/>
    <mergeCell ref="G18:H18"/>
    <mergeCell ref="D21:E22"/>
    <mergeCell ref="B21:C22"/>
    <mergeCell ref="E11:F11"/>
    <mergeCell ref="E12:F12"/>
    <mergeCell ref="E13:F13"/>
    <mergeCell ref="C11:D11"/>
    <mergeCell ref="C12:D12"/>
    <mergeCell ref="C13:D13"/>
    <mergeCell ref="C18:D18"/>
    <mergeCell ref="E18:F18"/>
  </mergeCells>
  <conditionalFormatting sqref="D21">
    <cfRule type="cellIs" dxfId="8" priority="7" operator="equal">
      <formula>"Bestanden"</formula>
    </cfRule>
    <cfRule type="cellIs" dxfId="7" priority="8" operator="equal">
      <formula>"Nicht bestanden"</formula>
    </cfRule>
    <cfRule type="cellIs" dxfId="6" priority="9" operator="equal">
      <formula>"""Nicht bestanden"""</formula>
    </cfRule>
  </conditionalFormatting>
  <conditionalFormatting sqref="D21:E22">
    <cfRule type="cellIs" dxfId="5" priority="1" operator="equal">
      <formula>"Aufnahme in HMS/FMS bestanden"</formula>
    </cfRule>
    <cfRule type="cellIs" dxfId="4" priority="2" operator="equal">
      <formula>"Aufnahme in Gymnasium bestanden"</formula>
    </cfRule>
    <cfRule type="cellIs" dxfId="3" priority="3" operator="equal">
      <formula>"Aufnahme in Gymnasium und HMS/FMS nicht bestanden"</formula>
    </cfRule>
    <cfRule type="cellIs" dxfId="2" priority="4" operator="equal">
      <formula>"AM"</formula>
    </cfRule>
    <cfRule type="cellIs" dxfId="1" priority="5" operator="equal">
      <formula>"AG"</formula>
    </cfRule>
    <cfRule type="cellIs" dxfId="0" priority="6" operator="equal">
      <formula>"NA"</formula>
    </cfRule>
  </conditionalFormatting>
  <pageMargins left="0.7" right="0.7" top="0.78740157499999996" bottom="0.78740157499999996" header="0.3" footer="0.3"/>
  <pageSetup paperSize="9" scale="84" orientation="portrait" r:id="rId1"/>
  <colBreaks count="1" manualBreakCount="1">
    <brk id="10" max="1048575" man="1"/>
  </colBreaks>
  <ignoredErrors>
    <ignoredError sqref="E14 G14 I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Categories1 xmlns="aa65f1a8-ce7f-4ea5-8242-d903488404a4">Eintritt3</Categories1>
    <CustomerID xmlns="http://schemas.microsoft.com/sharepoint/v3">0006</CustomerI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F595BFD71F214E8C2C253E40BFF025" ma:contentTypeVersion="7" ma:contentTypeDescription="Ein neues Dokument erstellen." ma:contentTypeScope="" ma:versionID="561a267a81b02bfbb62b76f9acee6e8d">
  <xsd:schema xmlns:xsd="http://www.w3.org/2001/XMLSchema" xmlns:xs="http://www.w3.org/2001/XMLSchema" xmlns:p="http://schemas.microsoft.com/office/2006/metadata/properties" xmlns:ns1="http://schemas.microsoft.com/sharepoint/v3" xmlns:ns2="aa65f1a8-ce7f-4ea5-8242-d903488404a4" targetNamespace="http://schemas.microsoft.com/office/2006/metadata/properties" ma:root="true" ma:fieldsID="54fda313896e142a295b0ace20a4d0c7" ns1:_="" ns2:_="">
    <xsd:import namespace="http://schemas.microsoft.com/sharepoint/v3"/>
    <xsd:import namespace="aa65f1a8-ce7f-4ea5-8242-d903488404a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Language" minOccurs="0"/>
                <xsd:element ref="ns1:CustomerID" minOccurs="0"/>
                <xsd:element ref="ns2:Categories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0" nillable="true" ma:displayName="Sprache" ma:default="DE" ma:format="Dropdown" ma:internalName="Language">
      <xsd:simpleType>
        <xsd:restriction base="dms:Choice">
          <xsd:enumeration value="DE"/>
          <xsd:enumeration value="IT"/>
          <xsd:enumeration value="RM"/>
        </xsd:restriction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5f1a8-ce7f-4ea5-8242-d903488404a4" elementFormDefault="qualified">
    <xsd:import namespace="http://schemas.microsoft.com/office/2006/documentManagement/types"/>
    <xsd:import namespace="http://schemas.microsoft.com/office/infopath/2007/PartnerControls"/>
    <xsd:element name="Categories1" ma:index="12" nillable="true" ma:displayName="Thema" ma:format="Dropdown" ma:internalName="Categories1">
      <xsd:simpleType>
        <xsd:union memberTypes="dms:Text">
          <xsd:simpleType>
            <xsd:restriction base="dms:Choice">
              <xsd:enumeration value="Prüfungstermine"/>
              <xsd:enumeration value="Aufnahmeverfahren"/>
              <xsd:enumeration value="Eintritt1"/>
              <xsd:enumeration value="Eintritt3"/>
              <xsd:enumeration value="Hinweis"/>
              <xsd:enumeration value="Orientierung"/>
              <xsd:enumeration value="Anmeldung"/>
              <xsd:enumeration value="Aufnahme"/>
              <xsd:enumeration value="Aufnahme3"/>
              <xsd:enumeration value="Nicht aktiv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2B267-EDC9-4837-970F-0D0D0649F14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aa65f1a8-ce7f-4ea5-8242-d903488404a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718000-D528-41FA-9FBC-4B3AA0D4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820BB-3F69-4C81-B46A-C47A992AA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65f1a8-ce7f-4ea5-8242-d9034884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EP</vt:lpstr>
      <vt:lpstr>EP!Druckbereich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Calcolatore dei voti d'esame (documento disponibile solo in lingua tedesca)</dc:title>
  <dc:creator>Locher Simone</dc:creator>
  <cp:lastModifiedBy>Locher Simone</cp:lastModifiedBy>
  <cp:lastPrinted>2023-05-11T12:28:50Z</cp:lastPrinted>
  <dcterms:created xsi:type="dcterms:W3CDTF">2022-09-26T15:02:08Z</dcterms:created>
  <dcterms:modified xsi:type="dcterms:W3CDTF">2023-09-28T13:32:43Z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0x01010098F595BFD71F214E8C2C253E40BFF025</vt:lpwstr>
  </property>
</Properties>
</file>